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ROJETO (2)" sheetId="1" r:id="rId1"/>
  </sheets>
  <definedNames>
    <definedName name="_xlnm.Print_Area" localSheetId="0">'PROJETO (2)'!$A$1:$F$48</definedName>
    <definedName name="Excel_BuiltIn_Print_Area_1_1" localSheetId="0">'PROJETO (2)'!$A$11:$F$41</definedName>
    <definedName name="Excel_BuiltIn_Print_Area_1_1">#REF!</definedName>
    <definedName name="Excel_BuiltIn_Print_Area_2">#REF!</definedName>
    <definedName name="Excel_BuiltIn_Print_Area_3">#REF!</definedName>
    <definedName name="Excel_BuiltIn_Print_Titles_1_1" localSheetId="0">'PROJETO (2)'!$A$11:$HI$14</definedName>
    <definedName name="Excel_BuiltIn_Print_Titles_1_1">#REF!</definedName>
    <definedName name="Excel_BuiltIn_Print_Titles_1_1_1" localSheetId="0">'PROJETO (2)'!$A$11:$IM$12</definedName>
    <definedName name="Excel_BuiltIn_Print_Titles_1_1_1">#REF!</definedName>
    <definedName name="Excel_BuiltIn_Print_Titles_2">#REF!</definedName>
    <definedName name="Excel_BuiltIn_Print_Titles_3">#REF!</definedName>
    <definedName name="_xlnm.Print_Titles" localSheetId="0">'PROJETO (2)'!$2:$6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<sst xmlns="http://schemas.openxmlformats.org/spreadsheetml/2006/main" count="76" uniqueCount="62">
  <si>
    <t>Código</t>
  </si>
  <si>
    <t>Discriminação</t>
  </si>
  <si>
    <t>Unid.</t>
  </si>
  <si>
    <t>Quant.</t>
  </si>
  <si>
    <t>Valor Unitário (R$)</t>
  </si>
  <si>
    <t>Valor Total (R$)</t>
  </si>
  <si>
    <t>1.0</t>
  </si>
  <si>
    <t>PAVIMENTAÇÃO ASFÁLTICA</t>
  </si>
  <si>
    <t>Área:</t>
  </si>
  <si>
    <t>1.1</t>
  </si>
  <si>
    <t>m²</t>
  </si>
  <si>
    <t>1.2</t>
  </si>
  <si>
    <t>1.3</t>
  </si>
  <si>
    <t>1.4</t>
  </si>
  <si>
    <t>1.5</t>
  </si>
  <si>
    <t>1.6</t>
  </si>
  <si>
    <t>Total do item</t>
  </si>
  <si>
    <t>2.0</t>
  </si>
  <si>
    <t>2.1</t>
  </si>
  <si>
    <t>2.2</t>
  </si>
  <si>
    <t>2.3</t>
  </si>
  <si>
    <t>TOTAL GERAL</t>
  </si>
  <si>
    <t>Prefeitura Municipal de União do Oeste</t>
  </si>
  <si>
    <t>t</t>
  </si>
  <si>
    <t>SINALIZAÇÃO VIÁRIA</t>
  </si>
  <si>
    <t>Pintura (mecanizada) de faixas contínuas e segmentadas</t>
  </si>
  <si>
    <t>Pintura (manual) de faixas de pedestres e dizeres na pista</t>
  </si>
  <si>
    <t>Placas de sinalização c/ indicação de PARE e 40 Km/h</t>
  </si>
  <si>
    <t>un.</t>
  </si>
  <si>
    <t>Av. São Luiz - União do Oeste - SC</t>
  </si>
  <si>
    <t>m³</t>
  </si>
  <si>
    <t>Regularização e compactação do sub-leito</t>
  </si>
  <si>
    <t>m</t>
  </si>
  <si>
    <t>Comprimento:</t>
  </si>
  <si>
    <t>Largura:</t>
  </si>
  <si>
    <t>Base de macadame-seco (e=0,20m)</t>
  </si>
  <si>
    <t xml:space="preserve">Imprimação </t>
  </si>
  <si>
    <t>Pintura de Ligação</t>
  </si>
  <si>
    <t xml:space="preserve">   Pref. Municipal de União do Oeste </t>
  </si>
  <si>
    <t xml:space="preserve">     Rosangela Candinha de Oliveira </t>
  </si>
  <si>
    <t>Pavimentação asfáltica sobre calçamento</t>
  </si>
  <si>
    <t xml:space="preserve">João Lario da Silva </t>
  </si>
  <si>
    <t xml:space="preserve">    Engenheira Civil CREA/SC 078242-0</t>
  </si>
  <si>
    <t>3.0</t>
  </si>
  <si>
    <t>3.1</t>
  </si>
  <si>
    <t>3.2</t>
  </si>
  <si>
    <t>3.3</t>
  </si>
  <si>
    <t>DRENAGEM</t>
  </si>
  <si>
    <t xml:space="preserve">m </t>
  </si>
  <si>
    <t>Escavação de valas</t>
  </si>
  <si>
    <t>Corpo de BSTC Ø 40cm com lastro de brita</t>
  </si>
  <si>
    <t>Boca de lobo com grade</t>
  </si>
  <si>
    <t>2.4</t>
  </si>
  <si>
    <t>2.5</t>
  </si>
  <si>
    <t>2.6</t>
  </si>
  <si>
    <t xml:space="preserve">m³ </t>
  </si>
  <si>
    <t>Reaterro de valas com apiloamento</t>
  </si>
  <si>
    <t>Base de brita graduada (e=0,08m)</t>
  </si>
  <si>
    <t>Camada de Asfalto Usinado a Quente (e=7,0cm)</t>
  </si>
  <si>
    <t>Meio fio Moldado In-loco</t>
  </si>
  <si>
    <t>Remoção de Meio fio</t>
  </si>
  <si>
    <t>União do Oeste 13 de Junho de 2007.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</si>
</sst>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0_);_(* \(#,##0.00\);_(* \-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#,##0.0"/>
  </numFmts>
  <fonts count="15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u val="single"/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entury Gothic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70" fontId="0" fillId="0" borderId="0" applyFill="0" applyAlignment="0" applyProtection="0"/>
    <xf numFmtId="41" fontId="0" fillId="0" borderId="0" applyFill="0" applyBorder="0" applyAlignment="0" applyProtection="0"/>
    <xf numFmtId="170" fontId="0" fillId="0" borderId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170" fontId="0" fillId="0" borderId="3" xfId="19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1" fillId="0" borderId="0" xfId="17" applyFont="1" applyBorder="1" applyAlignment="1">
      <alignment horizontal="center" vertical="center"/>
      <protection/>
    </xf>
    <xf numFmtId="170" fontId="11" fillId="0" borderId="0" xfId="21" applyFont="1" applyFill="1" applyBorder="1" applyAlignment="1" applyProtection="1">
      <alignment horizontal="center" vertical="center"/>
      <protection/>
    </xf>
    <xf numFmtId="0" fontId="0" fillId="0" borderId="0" xfId="17" applyFont="1" applyBorder="1" applyAlignment="1">
      <alignment horizontal="left" vertical="center"/>
      <protection/>
    </xf>
    <xf numFmtId="4" fontId="1" fillId="0" borderId="4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170" fontId="0" fillId="0" borderId="8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0" fontId="4" fillId="0" borderId="0" xfId="17" applyFont="1" applyBorder="1" applyAlignment="1">
      <alignment horizontal="center" vertical="center"/>
      <protection/>
    </xf>
    <xf numFmtId="170" fontId="4" fillId="0" borderId="0" xfId="21" applyFont="1" applyFill="1" applyBorder="1" applyAlignment="1" applyProtection="1">
      <alignment horizontal="center" vertical="center"/>
      <protection/>
    </xf>
    <xf numFmtId="170" fontId="4" fillId="0" borderId="0" xfId="2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center" vertical="center"/>
    </xf>
    <xf numFmtId="170" fontId="0" fillId="0" borderId="15" xfId="19" applyNumberFormat="1" applyFont="1" applyFill="1" applyBorder="1" applyAlignment="1" applyProtection="1">
      <alignment horizontal="right" vertical="center"/>
      <protection/>
    </xf>
    <xf numFmtId="170" fontId="4" fillId="0" borderId="16" xfId="19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17" applyFont="1" applyBorder="1" applyAlignment="1">
      <alignment horizontal="right" vertical="center"/>
      <protection/>
    </xf>
    <xf numFmtId="170" fontId="12" fillId="0" borderId="11" xfId="2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17" applyFont="1" applyBorder="1" applyAlignment="1">
      <alignment horizontal="left" vertical="center"/>
      <protection/>
    </xf>
    <xf numFmtId="0" fontId="4" fillId="0" borderId="10" xfId="17" applyFont="1" applyBorder="1" applyAlignment="1">
      <alignment horizontal="left" vertical="center"/>
      <protection/>
    </xf>
    <xf numFmtId="0" fontId="0" fillId="0" borderId="19" xfId="17" applyFont="1" applyBorder="1" applyAlignment="1">
      <alignment horizontal="right" vertical="center"/>
      <protection/>
    </xf>
    <xf numFmtId="0" fontId="0" fillId="0" borderId="20" xfId="17" applyFont="1" applyBorder="1" applyAlignment="1">
      <alignment horizontal="left" vertical="center"/>
      <protection/>
    </xf>
    <xf numFmtId="0" fontId="11" fillId="0" borderId="20" xfId="17" applyFont="1" applyBorder="1" applyAlignment="1">
      <alignment horizontal="center" vertical="center"/>
      <protection/>
    </xf>
    <xf numFmtId="170" fontId="11" fillId="0" borderId="20" xfId="21" applyFont="1" applyFill="1" applyBorder="1" applyAlignment="1" applyProtection="1">
      <alignment horizontal="center" vertical="center"/>
      <protection/>
    </xf>
    <xf numFmtId="170" fontId="12" fillId="0" borderId="21" xfId="2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170" fontId="0" fillId="0" borderId="25" xfId="19" applyNumberFormat="1" applyFont="1" applyFill="1" applyBorder="1" applyAlignment="1" applyProtection="1">
      <alignment horizontal="right" vertical="center"/>
      <protection/>
    </xf>
    <xf numFmtId="170" fontId="4" fillId="0" borderId="26" xfId="19" applyNumberFormat="1" applyFont="1" applyFill="1" applyBorder="1" applyAlignment="1" applyProtection="1">
      <alignment horizontal="right" vertical="center"/>
      <protection/>
    </xf>
    <xf numFmtId="170" fontId="4" fillId="3" borderId="27" xfId="19" applyNumberFormat="1" applyFont="1" applyFill="1" applyBorder="1" applyAlignment="1" applyProtection="1">
      <alignment horizontal="right" vertical="center"/>
      <protection/>
    </xf>
    <xf numFmtId="0" fontId="0" fillId="0" borderId="28" xfId="17" applyFont="1" applyBorder="1" applyAlignment="1">
      <alignment horizontal="right" vertical="center"/>
      <protection/>
    </xf>
    <xf numFmtId="0" fontId="0" fillId="0" borderId="29" xfId="17" applyFont="1" applyBorder="1" applyAlignment="1">
      <alignment horizontal="left" vertical="center"/>
      <protection/>
    </xf>
    <xf numFmtId="0" fontId="11" fillId="0" borderId="29" xfId="17" applyFont="1" applyBorder="1" applyAlignment="1">
      <alignment horizontal="center" vertical="center"/>
      <protection/>
    </xf>
    <xf numFmtId="170" fontId="11" fillId="0" borderId="29" xfId="21" applyFont="1" applyFill="1" applyBorder="1" applyAlignment="1" applyProtection="1">
      <alignment horizontal="center" vertical="center"/>
      <protection/>
    </xf>
    <xf numFmtId="170" fontId="12" fillId="0" borderId="30" xfId="2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1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170" fontId="0" fillId="0" borderId="31" xfId="19" applyNumberFormat="1" applyFont="1" applyFill="1" applyBorder="1" applyAlignment="1" applyProtection="1">
      <alignment horizontal="right" vertical="center"/>
      <protection/>
    </xf>
    <xf numFmtId="170" fontId="0" fillId="0" borderId="32" xfId="19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0" borderId="0" xfId="17" applyFont="1" applyBorder="1" applyAlignment="1">
      <alignment horizontal="center" vertical="center"/>
      <protection/>
    </xf>
    <xf numFmtId="0" fontId="0" fillId="0" borderId="33" xfId="17" applyFont="1" applyBorder="1" applyAlignment="1">
      <alignment horizontal="center" vertical="center"/>
      <protection/>
    </xf>
    <xf numFmtId="0" fontId="0" fillId="0" borderId="10" xfId="17" applyFont="1" applyBorder="1" applyAlignment="1">
      <alignment horizontal="left" vertical="center"/>
      <protection/>
    </xf>
    <xf numFmtId="0" fontId="0" fillId="0" borderId="0" xfId="17" applyFont="1" applyBorder="1" applyAlignment="1">
      <alignment horizontal="left" vertical="center"/>
      <protection/>
    </xf>
    <xf numFmtId="0" fontId="0" fillId="0" borderId="11" xfId="17" applyFont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Normal_Ceraçá - PCH Flor do Sertão" xfId="17"/>
    <cellStyle name="Percent" xfId="18"/>
    <cellStyle name="Comma" xfId="19"/>
    <cellStyle name="Comma [0]" xfId="20"/>
    <cellStyle name="Separador de milhares_Ceraçá - PCH Flor do Sertã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0</xdr:rowOff>
    </xdr:from>
    <xdr:to>
      <xdr:col>1</xdr:col>
      <xdr:colOff>1743075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04775" y="8839200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95250</xdr:rowOff>
    </xdr:from>
    <xdr:to>
      <xdr:col>6</xdr:col>
      <xdr:colOff>276225</xdr:colOff>
      <xdr:row>86</xdr:row>
      <xdr:rowOff>95250</xdr:rowOff>
    </xdr:to>
    <xdr:sp>
      <xdr:nvSpPr>
        <xdr:cNvPr id="2" name="Line 4"/>
        <xdr:cNvSpPr>
          <a:spLocks/>
        </xdr:cNvSpPr>
      </xdr:nvSpPr>
      <xdr:spPr>
        <a:xfrm>
          <a:off x="3781425" y="155448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45</xdr:row>
      <xdr:rowOff>0</xdr:rowOff>
    </xdr:from>
    <xdr:to>
      <xdr:col>5</xdr:col>
      <xdr:colOff>933450</xdr:colOff>
      <xdr:row>45</xdr:row>
      <xdr:rowOff>0</xdr:rowOff>
    </xdr:to>
    <xdr:sp>
      <xdr:nvSpPr>
        <xdr:cNvPr id="3" name="Line 5"/>
        <xdr:cNvSpPr>
          <a:spLocks/>
        </xdr:cNvSpPr>
      </xdr:nvSpPr>
      <xdr:spPr>
        <a:xfrm>
          <a:off x="3914775" y="88392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workbookViewId="0" topLeftCell="A1">
      <selection activeCell="B44" sqref="B44"/>
    </sheetView>
  </sheetViews>
  <sheetFormatPr defaultColWidth="9.140625" defaultRowHeight="12.75"/>
  <cols>
    <col min="1" max="1" width="8.28125" style="1" customWidth="1"/>
    <col min="2" max="2" width="43.28125" style="1" customWidth="1"/>
    <col min="3" max="3" width="5.140625" style="1" customWidth="1"/>
    <col min="4" max="4" width="12.140625" style="1" customWidth="1"/>
    <col min="5" max="5" width="11.28125" style="1" customWidth="1"/>
    <col min="6" max="6" width="14.421875" style="1" customWidth="1"/>
    <col min="7" max="216" width="11.421875" style="1" customWidth="1"/>
    <col min="217" max="217" width="11.421875" style="2" customWidth="1"/>
    <col min="218" max="16384" width="11.421875" style="0" customWidth="1"/>
  </cols>
  <sheetData>
    <row r="1" spans="1:256" s="3" customFormat="1" ht="12.75" customHeight="1">
      <c r="A1" s="84" t="s">
        <v>22</v>
      </c>
      <c r="B1" s="85"/>
      <c r="C1" s="85"/>
      <c r="D1" s="85"/>
      <c r="E1" s="85"/>
      <c r="F1" s="86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2.75" customHeight="1">
      <c r="A2" s="87"/>
      <c r="B2" s="88"/>
      <c r="C2" s="88"/>
      <c r="D2" s="88"/>
      <c r="E2" s="88"/>
      <c r="F2" s="89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.75" customHeight="1">
      <c r="A3" s="87"/>
      <c r="B3" s="88"/>
      <c r="C3" s="88"/>
      <c r="D3" s="88"/>
      <c r="E3" s="88"/>
      <c r="F3" s="89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35.25" customHeight="1">
      <c r="A4" s="90"/>
      <c r="B4" s="91"/>
      <c r="C4" s="91"/>
      <c r="D4" s="91"/>
      <c r="E4" s="91"/>
      <c r="F4" s="9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18" customHeight="1">
      <c r="A5" s="62"/>
      <c r="B5" s="60"/>
      <c r="D5" s="60"/>
      <c r="E5" s="32"/>
      <c r="F5" s="36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12.75" customHeight="1">
      <c r="A6" s="82" t="s">
        <v>22</v>
      </c>
      <c r="B6" s="83"/>
      <c r="C6" s="83"/>
      <c r="D6" s="83"/>
      <c r="E6" s="83"/>
      <c r="F6" s="100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" customFormat="1" ht="12.75" customHeight="1">
      <c r="A7" s="98" t="s">
        <v>29</v>
      </c>
      <c r="B7" s="99"/>
      <c r="C7" s="99"/>
      <c r="D7" s="99"/>
      <c r="E7" s="99"/>
      <c r="F7" s="81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" customFormat="1" ht="12.75" customHeight="1">
      <c r="A8" s="59"/>
      <c r="F8" s="51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" customFormat="1" ht="12.75" customHeight="1">
      <c r="A9" s="101" t="s">
        <v>40</v>
      </c>
      <c r="B9" s="102"/>
      <c r="C9" s="102"/>
      <c r="D9" s="102"/>
      <c r="E9" s="102"/>
      <c r="F9" s="103"/>
      <c r="G9" s="61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" ht="3.75" customHeight="1">
      <c r="A10" s="37"/>
      <c r="F10" s="38"/>
    </row>
    <row r="11" spans="1:256" s="4" customFormat="1" ht="18" customHeight="1">
      <c r="A11" s="104"/>
      <c r="B11" s="105"/>
      <c r="C11" s="105"/>
      <c r="D11" s="105"/>
      <c r="E11" s="105"/>
      <c r="F11" s="106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3.75" customHeight="1">
      <c r="A12" s="39"/>
      <c r="B12" s="5"/>
      <c r="C12" s="5"/>
      <c r="D12" s="5"/>
      <c r="E12" s="5"/>
      <c r="F12" s="40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25.5">
      <c r="A13" s="41" t="s">
        <v>0</v>
      </c>
      <c r="B13" s="7" t="s">
        <v>1</v>
      </c>
      <c r="C13" s="7" t="s">
        <v>2</v>
      </c>
      <c r="D13" s="7" t="s">
        <v>3</v>
      </c>
      <c r="E13" s="8" t="s">
        <v>4</v>
      </c>
      <c r="F13" s="42" t="s">
        <v>5</v>
      </c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3" customHeight="1">
      <c r="A14" s="39"/>
      <c r="B14" s="5"/>
      <c r="C14" s="5"/>
      <c r="D14" s="5"/>
      <c r="E14" s="5"/>
      <c r="F14" s="40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4.25" customHeight="1">
      <c r="A15" s="114" t="s">
        <v>6</v>
      </c>
      <c r="B15" s="117" t="s">
        <v>7</v>
      </c>
      <c r="C15" s="120"/>
      <c r="D15" s="22" t="s">
        <v>33</v>
      </c>
      <c r="E15" s="22">
        <v>208.1</v>
      </c>
      <c r="F15" s="23" t="s">
        <v>32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3.5" customHeight="1">
      <c r="A16" s="115"/>
      <c r="B16" s="118"/>
      <c r="C16" s="121"/>
      <c r="D16" s="24" t="s">
        <v>34</v>
      </c>
      <c r="E16" s="24">
        <v>16.32</v>
      </c>
      <c r="F16" s="25" t="s">
        <v>32</v>
      </c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12.75" customHeight="1">
      <c r="A17" s="116"/>
      <c r="B17" s="119"/>
      <c r="C17" s="122"/>
      <c r="D17" s="26" t="s">
        <v>8</v>
      </c>
      <c r="E17" s="27">
        <v>3396.192</v>
      </c>
      <c r="F17" s="28" t="s">
        <v>10</v>
      </c>
    </row>
    <row r="18" spans="1:6" ht="16.5" customHeight="1">
      <c r="A18" s="31"/>
      <c r="B18" s="5"/>
      <c r="C18" s="5"/>
      <c r="D18" s="29"/>
      <c r="E18" s="30"/>
      <c r="F18" s="43"/>
    </row>
    <row r="19" spans="1:8" ht="15" customHeight="1">
      <c r="A19" s="44" t="s">
        <v>9</v>
      </c>
      <c r="B19" s="14" t="s">
        <v>31</v>
      </c>
      <c r="C19" s="15" t="s">
        <v>10</v>
      </c>
      <c r="D19" s="16">
        <v>164</v>
      </c>
      <c r="E19" s="16">
        <v>3.2</v>
      </c>
      <c r="F19" s="45">
        <f aca="true" t="shared" si="0" ref="F19:F24">E19*D19</f>
        <v>524.8000000000001</v>
      </c>
      <c r="H19" s="75"/>
    </row>
    <row r="20" spans="1:9" ht="15" customHeight="1">
      <c r="A20" s="44" t="s">
        <v>11</v>
      </c>
      <c r="B20" s="14" t="s">
        <v>35</v>
      </c>
      <c r="C20" s="15" t="s">
        <v>30</v>
      </c>
      <c r="D20" s="16">
        <v>28.41</v>
      </c>
      <c r="E20" s="16">
        <v>70</v>
      </c>
      <c r="F20" s="45">
        <f t="shared" si="0"/>
        <v>1988.7</v>
      </c>
      <c r="H20" s="75"/>
      <c r="I20" s="75"/>
    </row>
    <row r="21" spans="1:8" ht="15" customHeight="1">
      <c r="A21" s="44" t="s">
        <v>12</v>
      </c>
      <c r="B21" s="14" t="s">
        <v>57</v>
      </c>
      <c r="C21" s="15" t="s">
        <v>30</v>
      </c>
      <c r="D21" s="16">
        <v>13.17</v>
      </c>
      <c r="E21" s="16">
        <v>80</v>
      </c>
      <c r="F21" s="45">
        <f t="shared" si="0"/>
        <v>1053.6</v>
      </c>
      <c r="H21" s="75"/>
    </row>
    <row r="22" spans="1:9" ht="15" customHeight="1">
      <c r="A22" s="44" t="s">
        <v>13</v>
      </c>
      <c r="B22" s="14" t="s">
        <v>36</v>
      </c>
      <c r="C22" s="15" t="s">
        <v>10</v>
      </c>
      <c r="D22" s="16">
        <v>164</v>
      </c>
      <c r="E22" s="16">
        <v>3.199</v>
      </c>
      <c r="F22" s="45">
        <f t="shared" si="0"/>
        <v>524.636</v>
      </c>
      <c r="I22" s="75"/>
    </row>
    <row r="23" spans="1:8" ht="15" customHeight="1">
      <c r="A23" s="44" t="s">
        <v>14</v>
      </c>
      <c r="B23" s="14" t="s">
        <v>37</v>
      </c>
      <c r="C23" s="15" t="s">
        <v>10</v>
      </c>
      <c r="D23" s="16">
        <f>E17</f>
        <v>3396.192</v>
      </c>
      <c r="E23" s="16">
        <v>1.71</v>
      </c>
      <c r="F23" s="45">
        <f t="shared" si="0"/>
        <v>5807.4883199999995</v>
      </c>
      <c r="H23" s="75"/>
    </row>
    <row r="24" spans="1:9" ht="15" customHeight="1">
      <c r="A24" s="44" t="s">
        <v>15</v>
      </c>
      <c r="B24" s="14" t="s">
        <v>58</v>
      </c>
      <c r="C24" s="15" t="s">
        <v>23</v>
      </c>
      <c r="D24" s="16">
        <v>607.36</v>
      </c>
      <c r="E24" s="16">
        <v>202</v>
      </c>
      <c r="F24" s="45">
        <f t="shared" si="0"/>
        <v>122686.72</v>
      </c>
      <c r="I24" s="75"/>
    </row>
    <row r="25" spans="1:256" s="18" customFormat="1" ht="18" customHeight="1">
      <c r="A25" s="107" t="s">
        <v>16</v>
      </c>
      <c r="B25" s="108"/>
      <c r="C25" s="108"/>
      <c r="D25" s="108"/>
      <c r="E25" s="109"/>
      <c r="F25" s="46">
        <f>SUM(F19:F24)</f>
        <v>132585.94432</v>
      </c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6" ht="16.5" customHeight="1">
      <c r="A26" s="31"/>
      <c r="B26" s="5"/>
      <c r="C26" s="5"/>
      <c r="D26" s="29"/>
      <c r="E26" s="30"/>
      <c r="F26" s="43"/>
    </row>
    <row r="27" spans="1:6" ht="19.5" customHeight="1">
      <c r="A27" s="64" t="s">
        <v>17</v>
      </c>
      <c r="B27" s="10" t="s">
        <v>47</v>
      </c>
      <c r="C27" s="11"/>
      <c r="D27" s="12"/>
      <c r="E27" s="13"/>
      <c r="F27" s="65"/>
    </row>
    <row r="28" spans="1:8" ht="12.75">
      <c r="A28" s="66" t="s">
        <v>18</v>
      </c>
      <c r="B28" s="14" t="s">
        <v>49</v>
      </c>
      <c r="C28" s="15" t="s">
        <v>55</v>
      </c>
      <c r="D28" s="16">
        <f>D30*0.8*1.2+D31*1.5*1.5*1.2</f>
        <v>61.379999999999995</v>
      </c>
      <c r="E28" s="16">
        <v>12</v>
      </c>
      <c r="F28" s="67">
        <f aca="true" t="shared" si="1" ref="F28:F33">E28*D28</f>
        <v>736.56</v>
      </c>
      <c r="H28" s="75"/>
    </row>
    <row r="29" spans="1:6" ht="12.75">
      <c r="A29" s="66" t="s">
        <v>19</v>
      </c>
      <c r="B29" s="14" t="s">
        <v>56</v>
      </c>
      <c r="C29" s="15" t="s">
        <v>55</v>
      </c>
      <c r="D29" s="16">
        <f>D28*0.75</f>
        <v>46.035</v>
      </c>
      <c r="E29" s="16">
        <v>10.7</v>
      </c>
      <c r="F29" s="67">
        <f t="shared" si="1"/>
        <v>492.57449999999994</v>
      </c>
    </row>
    <row r="30" spans="1:256" s="17" customFormat="1" ht="12.75">
      <c r="A30" s="66" t="s">
        <v>20</v>
      </c>
      <c r="B30" s="14" t="s">
        <v>50</v>
      </c>
      <c r="C30" s="15" t="s">
        <v>48</v>
      </c>
      <c r="D30" s="16">
        <f>19+14</f>
        <v>33</v>
      </c>
      <c r="E30" s="16">
        <v>40</v>
      </c>
      <c r="F30" s="67">
        <f t="shared" si="1"/>
        <v>1320</v>
      </c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7" customFormat="1" ht="12.75">
      <c r="A31" s="66" t="s">
        <v>52</v>
      </c>
      <c r="B31" s="14" t="s">
        <v>51</v>
      </c>
      <c r="C31" s="15" t="s">
        <v>28</v>
      </c>
      <c r="D31" s="16">
        <v>11</v>
      </c>
      <c r="E31" s="16">
        <v>684</v>
      </c>
      <c r="F31" s="67">
        <f t="shared" si="1"/>
        <v>7524</v>
      </c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7" customFormat="1" ht="12.75">
      <c r="A32" s="66" t="s">
        <v>53</v>
      </c>
      <c r="B32" s="77" t="s">
        <v>60</v>
      </c>
      <c r="C32" s="78" t="s">
        <v>32</v>
      </c>
      <c r="D32" s="79">
        <v>544</v>
      </c>
      <c r="E32" s="79">
        <v>1.16637</v>
      </c>
      <c r="F32" s="80">
        <f t="shared" si="1"/>
        <v>634.50528</v>
      </c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7" customFormat="1" ht="12.75">
      <c r="A33" s="66" t="s">
        <v>54</v>
      </c>
      <c r="B33" s="77" t="s">
        <v>59</v>
      </c>
      <c r="C33" s="78" t="s">
        <v>32</v>
      </c>
      <c r="D33" s="79">
        <v>544</v>
      </c>
      <c r="E33" s="79">
        <v>12</v>
      </c>
      <c r="F33" s="80">
        <f t="shared" si="1"/>
        <v>6528</v>
      </c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8" customFormat="1" ht="18" customHeight="1">
      <c r="A34" s="111" t="s">
        <v>16</v>
      </c>
      <c r="B34" s="111"/>
      <c r="C34" s="111"/>
      <c r="D34" s="111"/>
      <c r="E34" s="111"/>
      <c r="F34" s="68">
        <f>SUM(F28:F33)</f>
        <v>17235.639779999998</v>
      </c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16.5" customHeight="1">
      <c r="A35" s="31"/>
      <c r="B35" s="5"/>
      <c r="C35" s="5"/>
      <c r="D35" s="29"/>
      <c r="E35" s="30"/>
      <c r="F35" s="43"/>
    </row>
    <row r="36" spans="1:6" ht="16.5" customHeight="1">
      <c r="A36" s="47" t="s">
        <v>43</v>
      </c>
      <c r="B36" s="10" t="s">
        <v>24</v>
      </c>
      <c r="C36" s="11"/>
      <c r="D36" s="12"/>
      <c r="E36" s="13"/>
      <c r="F36" s="48"/>
    </row>
    <row r="37" spans="1:6" ht="25.5">
      <c r="A37" s="44" t="s">
        <v>44</v>
      </c>
      <c r="B37" s="14" t="s">
        <v>25</v>
      </c>
      <c r="C37" s="15" t="s">
        <v>10</v>
      </c>
      <c r="D37" s="16">
        <f>30.7+10</f>
        <v>40.7</v>
      </c>
      <c r="E37" s="16">
        <v>18</v>
      </c>
      <c r="F37" s="45">
        <f>E37*D37</f>
        <v>732.6</v>
      </c>
    </row>
    <row r="38" spans="1:256" s="17" customFormat="1" ht="25.5">
      <c r="A38" s="44" t="s">
        <v>45</v>
      </c>
      <c r="B38" s="14" t="s">
        <v>26</v>
      </c>
      <c r="C38" s="15" t="s">
        <v>10</v>
      </c>
      <c r="D38" s="16">
        <f>16*3</f>
        <v>48</v>
      </c>
      <c r="E38" s="16">
        <v>27</v>
      </c>
      <c r="F38" s="45">
        <f>E38*D38</f>
        <v>1296</v>
      </c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7" customFormat="1" ht="25.5">
      <c r="A39" s="44" t="s">
        <v>46</v>
      </c>
      <c r="B39" s="14" t="s">
        <v>27</v>
      </c>
      <c r="C39" s="15" t="s">
        <v>28</v>
      </c>
      <c r="D39" s="16">
        <f>4+6</f>
        <v>10</v>
      </c>
      <c r="E39" s="16">
        <v>280</v>
      </c>
      <c r="F39" s="45">
        <f>E39*D39</f>
        <v>2800</v>
      </c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8" customFormat="1" ht="18" customHeight="1">
      <c r="A40" s="110" t="s">
        <v>16</v>
      </c>
      <c r="B40" s="111"/>
      <c r="C40" s="111"/>
      <c r="D40" s="111"/>
      <c r="E40" s="111"/>
      <c r="F40" s="46">
        <f>SUM(F37:F39)</f>
        <v>4828.6</v>
      </c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7" ht="16.5" customHeight="1">
      <c r="A41" s="112" t="s">
        <v>21</v>
      </c>
      <c r="B41" s="113"/>
      <c r="C41" s="113"/>
      <c r="D41" s="113"/>
      <c r="E41" s="113"/>
      <c r="F41" s="69">
        <f>SUM(F40+F25+F34)</f>
        <v>154650.1841</v>
      </c>
      <c r="G41" s="76"/>
    </row>
    <row r="42" spans="1:256" s="3" customFormat="1" ht="15.75">
      <c r="A42" s="70"/>
      <c r="B42" s="71"/>
      <c r="C42" s="72"/>
      <c r="D42" s="73"/>
      <c r="E42" s="73"/>
      <c r="F42" s="74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/>
      <c r="IT42"/>
      <c r="IU42"/>
      <c r="IV42"/>
    </row>
    <row r="43" spans="1:256" s="3" customFormat="1" ht="15.75" customHeight="1">
      <c r="A43" s="95" t="s">
        <v>61</v>
      </c>
      <c r="B43" s="96"/>
      <c r="C43" s="96"/>
      <c r="D43" s="96"/>
      <c r="E43" s="96"/>
      <c r="F43" s="97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/>
      <c r="IT43"/>
      <c r="IU43"/>
      <c r="IV43"/>
    </row>
    <row r="44" spans="1:256" s="3" customFormat="1" ht="12.75">
      <c r="A44" s="49"/>
      <c r="F44" s="51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/>
      <c r="IT44"/>
      <c r="IU44"/>
      <c r="IV44"/>
    </row>
    <row r="45" spans="1:256" s="3" customFormat="1" ht="15.75">
      <c r="A45" s="49"/>
      <c r="B45" s="21"/>
      <c r="C45" s="19"/>
      <c r="D45" s="20"/>
      <c r="E45" s="20"/>
      <c r="F45" s="50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/>
      <c r="IT45"/>
      <c r="IU45"/>
      <c r="IV45"/>
    </row>
    <row r="46" spans="1:256" s="3" customFormat="1" ht="12.75">
      <c r="A46" s="52"/>
      <c r="B46" s="63" t="s">
        <v>41</v>
      </c>
      <c r="C46" s="33"/>
      <c r="D46" s="35" t="s">
        <v>39</v>
      </c>
      <c r="E46" s="34"/>
      <c r="F46" s="50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/>
      <c r="IT46"/>
      <c r="IU46"/>
      <c r="IV46"/>
    </row>
    <row r="47" spans="1:256" s="3" customFormat="1" ht="12.75">
      <c r="A47" s="53" t="s">
        <v>38</v>
      </c>
      <c r="B47" s="21"/>
      <c r="C47" s="33"/>
      <c r="D47" s="63" t="s">
        <v>42</v>
      </c>
      <c r="F47" s="50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/>
      <c r="IT47"/>
      <c r="IU47"/>
      <c r="IV47"/>
    </row>
    <row r="48" spans="1:256" s="3" customFormat="1" ht="15.75">
      <c r="A48" s="54"/>
      <c r="B48" s="55"/>
      <c r="C48" s="56"/>
      <c r="D48" s="57"/>
      <c r="E48" s="57"/>
      <c r="F48" s="58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/>
      <c r="IT48"/>
      <c r="IU48"/>
      <c r="IV48"/>
    </row>
    <row r="49" spans="1:256" s="3" customFormat="1" ht="15.75" customHeight="1">
      <c r="A49" s="93"/>
      <c r="B49" s="93"/>
      <c r="C49" s="93"/>
      <c r="D49" s="93"/>
      <c r="E49" s="93"/>
      <c r="F49" s="93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/>
      <c r="IT49"/>
      <c r="IU49"/>
      <c r="IV49"/>
    </row>
    <row r="50" spans="1:256" s="3" customFormat="1" ht="15.75" customHeight="1">
      <c r="A50" s="93"/>
      <c r="B50" s="93"/>
      <c r="C50" s="93"/>
      <c r="D50" s="93"/>
      <c r="E50" s="93"/>
      <c r="F50" s="93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/>
      <c r="IT50"/>
      <c r="IU50"/>
      <c r="IV50"/>
    </row>
    <row r="51" spans="1:256" s="3" customFormat="1" ht="15" customHeight="1">
      <c r="A51" s="93"/>
      <c r="B51" s="93"/>
      <c r="C51" s="93"/>
      <c r="D51" s="93"/>
      <c r="E51" s="93"/>
      <c r="F51" s="93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/>
      <c r="IT51"/>
      <c r="IU51"/>
      <c r="IV51"/>
    </row>
    <row r="52" spans="1:256" s="3" customFormat="1" ht="4.5" customHeight="1">
      <c r="A52" s="93"/>
      <c r="B52" s="93"/>
      <c r="C52" s="93"/>
      <c r="D52" s="93"/>
      <c r="E52" s="93"/>
      <c r="F52" s="93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/>
      <c r="IT52"/>
      <c r="IU52"/>
      <c r="IV52"/>
    </row>
    <row r="53" spans="1:256" s="3" customFormat="1" ht="14.25" customHeight="1">
      <c r="A53" s="93"/>
      <c r="B53" s="93"/>
      <c r="C53" s="93"/>
      <c r="D53" s="93"/>
      <c r="E53" s="93"/>
      <c r="F53" s="93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/>
      <c r="IT53"/>
      <c r="IU53"/>
      <c r="IV53"/>
    </row>
    <row r="54" spans="1:256" s="3" customFormat="1" ht="14.25" customHeight="1">
      <c r="A54" s="93"/>
      <c r="B54" s="93"/>
      <c r="C54" s="93"/>
      <c r="D54" s="93"/>
      <c r="E54" s="93"/>
      <c r="F54" s="93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/>
      <c r="IT54"/>
      <c r="IU54"/>
      <c r="IV54"/>
    </row>
    <row r="55" spans="1:256" s="3" customFormat="1" ht="4.5" customHeight="1">
      <c r="A55" s="93"/>
      <c r="B55" s="93"/>
      <c r="C55" s="93"/>
      <c r="D55" s="93"/>
      <c r="E55" s="93"/>
      <c r="F55" s="93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/>
      <c r="IT55"/>
      <c r="IU55"/>
      <c r="IV55"/>
    </row>
    <row r="56" spans="1:256" s="3" customFormat="1" ht="12.75">
      <c r="A56" s="93"/>
      <c r="B56" s="93"/>
      <c r="C56" s="93"/>
      <c r="D56" s="93"/>
      <c r="E56" s="93"/>
      <c r="F56" s="93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/>
      <c r="IT56"/>
      <c r="IU56"/>
      <c r="IV56"/>
    </row>
    <row r="57" spans="1:256" s="3" customFormat="1" ht="12.75">
      <c r="A57" s="93"/>
      <c r="B57" s="93"/>
      <c r="C57" s="93"/>
      <c r="D57" s="93"/>
      <c r="E57" s="93"/>
      <c r="F57" s="93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/>
      <c r="IT57"/>
      <c r="IU57"/>
      <c r="IV57"/>
    </row>
    <row r="58" spans="1:256" s="3" customFormat="1" ht="12.75">
      <c r="A58" s="93"/>
      <c r="B58" s="93"/>
      <c r="C58" s="93"/>
      <c r="D58" s="93"/>
      <c r="E58" s="93"/>
      <c r="F58" s="93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/>
      <c r="IT58"/>
      <c r="IU58"/>
      <c r="IV58"/>
    </row>
    <row r="59" spans="1:256" s="3" customFormat="1" ht="12.75">
      <c r="A59" s="94"/>
      <c r="B59" s="94"/>
      <c r="C59" s="94"/>
      <c r="D59" s="94"/>
      <c r="E59" s="94"/>
      <c r="F59" s="94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/>
      <c r="IT59"/>
      <c r="IU59"/>
      <c r="IV59"/>
    </row>
  </sheetData>
  <mergeCells count="14">
    <mergeCell ref="A41:E41"/>
    <mergeCell ref="A15:A17"/>
    <mergeCell ref="B15:B17"/>
    <mergeCell ref="C15:C17"/>
    <mergeCell ref="A1:F4"/>
    <mergeCell ref="A49:F59"/>
    <mergeCell ref="A43:F43"/>
    <mergeCell ref="A7:F7"/>
    <mergeCell ref="A6:F6"/>
    <mergeCell ref="A9:F9"/>
    <mergeCell ref="A11:F11"/>
    <mergeCell ref="A25:E25"/>
    <mergeCell ref="A40:E40"/>
    <mergeCell ref="A34:E34"/>
  </mergeCells>
  <printOptions/>
  <pageMargins left="0.5902777777777778" right="0.39375" top="0.5902777777777778" bottom="0.39375" header="0.5118055555555556" footer="0.5118055555555556"/>
  <pageSetup horizontalDpi="300" verticalDpi="300" orientation="portrait" paperSize="9" r:id="rId4"/>
  <rowBreaks count="1" manualBreakCount="1">
    <brk id="48" max="5" man="1"/>
  </rowBreaks>
  <drawing r:id="rId3"/>
  <legacyDrawing r:id="rId2"/>
  <oleObjects>
    <oleObject progId="MSPhotoEd.3" shapeId="3587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Planaterra</dc:creator>
  <cp:keywords/>
  <dc:description/>
  <cp:lastModifiedBy>01</cp:lastModifiedBy>
  <cp:lastPrinted>2007-05-17T13:39:53Z</cp:lastPrinted>
  <dcterms:created xsi:type="dcterms:W3CDTF">2002-01-08T10:37:33Z</dcterms:created>
  <dcterms:modified xsi:type="dcterms:W3CDTF">2007-06-14T17:16:25Z</dcterms:modified>
  <cp:category/>
  <cp:version/>
  <cp:contentType/>
  <cp:contentStatus/>
  <cp:revision>1</cp:revision>
</cp:coreProperties>
</file>