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105" windowWidth="15600" windowHeight="7680" activeTab="2"/>
  </bookViews>
  <sheets>
    <sheet name="Cadastros (PIB)" sheetId="1" r:id="rId1"/>
    <sheet name="Anexo I" sheetId="2" r:id="rId2"/>
    <sheet name="Anexo III" sheetId="3" r:id="rId3"/>
  </sheets>
  <calcPr calcId="144525"/>
</workbook>
</file>

<file path=xl/calcChain.xml><?xml version="1.0" encoding="utf-8"?>
<calcChain xmlns="http://schemas.openxmlformats.org/spreadsheetml/2006/main">
  <c r="A1" i="3" l="1"/>
  <c r="A1" i="2"/>
  <c r="E21" i="3" l="1"/>
  <c r="E22" i="3"/>
  <c r="E23" i="3"/>
  <c r="E24" i="3"/>
  <c r="E25" i="3"/>
  <c r="E26" i="3"/>
  <c r="E27" i="3"/>
  <c r="E20" i="3"/>
  <c r="C21" i="3"/>
  <c r="F21" i="3" s="1"/>
  <c r="C22" i="3"/>
  <c r="F22" i="3" s="1"/>
  <c r="C23" i="3"/>
  <c r="C24" i="3"/>
  <c r="F24" i="3" s="1"/>
  <c r="C25" i="3"/>
  <c r="C26" i="3"/>
  <c r="C27" i="3"/>
  <c r="C20" i="3"/>
  <c r="B21" i="3"/>
  <c r="D21" i="3" s="1"/>
  <c r="B22" i="3"/>
  <c r="D22" i="3" s="1"/>
  <c r="B23" i="3"/>
  <c r="B24" i="3"/>
  <c r="D24" i="3" s="1"/>
  <c r="B25" i="3"/>
  <c r="B26" i="3"/>
  <c r="D26" i="3" s="1"/>
  <c r="B27" i="3"/>
  <c r="B20" i="3"/>
  <c r="D25" i="3"/>
  <c r="K10" i="3"/>
  <c r="K11" i="3"/>
  <c r="K12" i="3"/>
  <c r="K13" i="3"/>
  <c r="K14" i="3"/>
  <c r="K15" i="3"/>
  <c r="K16" i="3"/>
  <c r="K9" i="3"/>
  <c r="I10" i="3"/>
  <c r="I11" i="3"/>
  <c r="I12" i="3"/>
  <c r="I13" i="3"/>
  <c r="I14" i="3"/>
  <c r="I15" i="3"/>
  <c r="I16" i="3"/>
  <c r="I9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F22" i="2"/>
  <c r="I31" i="3" s="1"/>
  <c r="C22" i="2"/>
  <c r="C16" i="2" s="1"/>
  <c r="G25" i="3" s="1"/>
  <c r="H25" i="3" s="1"/>
  <c r="J17" i="2" l="1"/>
  <c r="G11" i="2"/>
  <c r="F27" i="3"/>
  <c r="J15" i="2"/>
  <c r="J11" i="2"/>
  <c r="J13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C11" i="2"/>
  <c r="G20" i="3" s="1"/>
  <c r="H20" i="3" s="1"/>
  <c r="D11" i="2"/>
  <c r="L27" i="3" l="1"/>
  <c r="J21" i="3"/>
  <c r="L22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<sst xmlns="http://schemas.openxmlformats.org/spreadsheetml/2006/main" count="91" uniqueCount="44">
  <si>
    <t>ÍNDICE</t>
  </si>
  <si>
    <t>Inflaçao Annual Prevista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</si>
  <si>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</si>
  <si>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</si>
  <si>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</si>
  <si>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</si>
  <si>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</si>
  <si>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</si>
  <si>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2016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</si>
  <si>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</si>
  <si>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</si>
  <si>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</si>
  <si>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</si>
  <si>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</si>
  <si>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</si>
  <si>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</si>
  <si>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</si>
  <si>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</si>
  <si>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</si>
  <si>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</si>
  <si>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2017</t>
  </si>
  <si>
    <t>2018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</si>
  <si>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</si>
  <si>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</si>
  <si>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</si>
  <si>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</si>
  <si>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</si>
  <si>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2014</t>
  </si>
  <si>
    <t>2015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</si>
  <si>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</si>
  <si>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</si>
  <si>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</si>
  <si>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</si>
  <si>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</si>
  <si>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</si>
  <si>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</si>
  <si>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</si>
  <si>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</si>
  <si>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</si>
  <si>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</si>
  <si>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MUNICIPIO DE UNIÃO DO OESTE - SC</t>
  </si>
  <si>
    <t>LEI DAS DIRETRIZES ORÇAMENTÁRIAS 2017</t>
  </si>
  <si>
    <t>2019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</si>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</sst>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9" fillId="0" borderId="0" xfId="0" applyNumberFormat="1" applyFont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4" fontId="4" fillId="0" borderId="2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Protection="1"/>
    <xf numFmtId="4" fontId="12" fillId="0" borderId="6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6" xfId="0" applyNumberFormat="1" applyFont="1" applyBorder="1" applyProtection="1">
      <protection locked="0"/>
    </xf>
    <xf numFmtId="4" fontId="13" fillId="0" borderId="8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11" fillId="0" borderId="23" xfId="0" applyNumberFormat="1" applyFont="1" applyBorder="1" applyAlignment="1" applyProtection="1">
      <alignment horizontal="right"/>
      <protection locked="0"/>
    </xf>
    <xf numFmtId="0" fontId="11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4" sqref="D4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74" t="s">
        <v>40</v>
      </c>
      <c r="B1" s="75"/>
      <c r="C1" s="75"/>
      <c r="D1" s="75"/>
      <c r="E1" s="54"/>
      <c r="F1" s="54"/>
      <c r="G1" s="55"/>
    </row>
    <row r="2" spans="1:7" x14ac:dyDescent="0.25">
      <c r="A2" s="51" t="s">
        <v>0</v>
      </c>
      <c r="B2" s="52">
        <v>2017</v>
      </c>
      <c r="C2" s="52">
        <v>2018</v>
      </c>
      <c r="D2" s="53">
        <v>2019</v>
      </c>
    </row>
    <row r="3" spans="1:7" x14ac:dyDescent="0.25">
      <c r="A3" s="2" t="s">
        <v>1</v>
      </c>
      <c r="B3" s="56">
        <v>6.91</v>
      </c>
      <c r="C3" s="56">
        <v>5.56</v>
      </c>
      <c r="D3" s="57">
        <v>5.26</v>
      </c>
    </row>
    <row r="4" spans="1:7" ht="15.75" thickBot="1" x14ac:dyDescent="0.3">
      <c r="A4" s="3" t="s">
        <v>2</v>
      </c>
      <c r="B4" s="58">
        <v>0.38</v>
      </c>
      <c r="C4" s="58">
        <v>1.56</v>
      </c>
      <c r="D4" s="59">
        <v>1.96</v>
      </c>
    </row>
    <row r="8" spans="1:7" x14ac:dyDescent="0.25">
      <c r="A8" s="1" t="s">
        <v>39</v>
      </c>
    </row>
  </sheetData>
  <sheetProtection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0" workbookViewId="0">
      <selection activeCell="A25" sqref="A25:J33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83" t="str">
        <f>'Cadastros (PIB)'!A1</f>
        <v>MUNICIPIO DE UNIÃO DO OESTE - SC</v>
      </c>
      <c r="B1" s="83"/>
      <c r="C1" s="83"/>
      <c r="D1" s="83"/>
      <c r="E1" s="50"/>
      <c r="F1" s="50"/>
      <c r="G1" s="50"/>
    </row>
    <row r="2" spans="1:10" x14ac:dyDescent="0.25">
      <c r="A2" s="1" t="s">
        <v>41</v>
      </c>
    </row>
    <row r="3" spans="1:10" x14ac:dyDescent="0.25">
      <c r="A3" s="1" t="s">
        <v>3</v>
      </c>
    </row>
    <row r="4" spans="1:10" x14ac:dyDescent="0.25">
      <c r="A4" s="1" t="s">
        <v>4</v>
      </c>
    </row>
    <row r="6" spans="1:10" ht="15.75" thickBot="1" x14ac:dyDescent="0.3">
      <c r="A6" s="1" t="s">
        <v>5</v>
      </c>
    </row>
    <row r="7" spans="1:10" ht="15.75" thickBot="1" x14ac:dyDescent="0.3">
      <c r="A7" s="33" t="s">
        <v>22</v>
      </c>
      <c r="B7" s="85" t="s">
        <v>20</v>
      </c>
      <c r="C7" s="85"/>
      <c r="D7" s="85"/>
      <c r="E7" s="85" t="s">
        <v>21</v>
      </c>
      <c r="F7" s="85"/>
      <c r="G7" s="85"/>
      <c r="H7" s="85" t="s">
        <v>42</v>
      </c>
      <c r="I7" s="85"/>
      <c r="J7" s="86"/>
    </row>
    <row r="8" spans="1:10" x14ac:dyDescent="0.25">
      <c r="A8" s="93" t="s">
        <v>6</v>
      </c>
      <c r="B8" s="87" t="s">
        <v>7</v>
      </c>
      <c r="C8" s="76" t="s">
        <v>23</v>
      </c>
      <c r="D8" s="76" t="s">
        <v>18</v>
      </c>
      <c r="E8" s="87" t="s">
        <v>14</v>
      </c>
      <c r="F8" s="76" t="s">
        <v>23</v>
      </c>
      <c r="G8" s="76" t="s">
        <v>17</v>
      </c>
      <c r="H8" s="87" t="s">
        <v>15</v>
      </c>
      <c r="I8" s="76" t="s">
        <v>23</v>
      </c>
      <c r="J8" s="90" t="s">
        <v>16</v>
      </c>
    </row>
    <row r="9" spans="1:10" x14ac:dyDescent="0.25">
      <c r="A9" s="94"/>
      <c r="B9" s="88"/>
      <c r="C9" s="77"/>
      <c r="D9" s="77"/>
      <c r="E9" s="88"/>
      <c r="F9" s="77"/>
      <c r="G9" s="77"/>
      <c r="H9" s="88"/>
      <c r="I9" s="77"/>
      <c r="J9" s="91"/>
    </row>
    <row r="10" spans="1:10" ht="15.75" thickBot="1" x14ac:dyDescent="0.3">
      <c r="A10" s="95"/>
      <c r="B10" s="89"/>
      <c r="C10" s="78"/>
      <c r="D10" s="78"/>
      <c r="E10" s="89"/>
      <c r="F10" s="78"/>
      <c r="G10" s="78"/>
      <c r="H10" s="89"/>
      <c r="I10" s="78"/>
      <c r="J10" s="92"/>
    </row>
    <row r="11" spans="1:10" x14ac:dyDescent="0.25">
      <c r="A11" s="34" t="s">
        <v>9</v>
      </c>
      <c r="B11" s="60">
        <v>13912000</v>
      </c>
      <c r="C11" s="16">
        <f>(B11*100)/(C22+100)</f>
        <v>13012814.51688336</v>
      </c>
      <c r="D11" s="16">
        <f>B11/C23*100</f>
        <v>3661052631.5789475</v>
      </c>
      <c r="E11" s="60">
        <v>15303200</v>
      </c>
      <c r="F11" s="16">
        <f>F36</f>
        <v>13560151.542792436</v>
      </c>
      <c r="G11" s="16">
        <f>E11/F23*100</f>
        <v>980974358.97435904</v>
      </c>
      <c r="H11" s="60">
        <v>16833520</v>
      </c>
      <c r="I11" s="16">
        <f>J36</f>
        <v>14170783.485722667</v>
      </c>
      <c r="J11" s="19">
        <f>(H11/I23*100)</f>
        <v>858853061.22448981</v>
      </c>
    </row>
    <row r="12" spans="1:10" x14ac:dyDescent="0.25">
      <c r="A12" s="22" t="s">
        <v>33</v>
      </c>
      <c r="B12" s="61">
        <v>13787300.9</v>
      </c>
      <c r="C12" s="6">
        <f>(B12*100)/(C22+100)</f>
        <v>12896175.194088487</v>
      </c>
      <c r="D12" s="6">
        <f>B12/C23*100</f>
        <v>3628237078.9473681</v>
      </c>
      <c r="E12" s="61">
        <v>15166030.99</v>
      </c>
      <c r="F12" s="6">
        <f t="shared" ref="F12:F18" si="0">F37</f>
        <v>13438606.20831502</v>
      </c>
      <c r="G12" s="6">
        <f>E12/F23*100</f>
        <v>972181473.71794856</v>
      </c>
      <c r="H12" s="61">
        <v>16682634.09</v>
      </c>
      <c r="I12" s="6">
        <f t="shared" ref="I12:I18" si="1">J37</f>
        <v>14043764.801475033</v>
      </c>
      <c r="J12" s="20">
        <f>(H12/I23*100)</f>
        <v>851154800.51020408</v>
      </c>
    </row>
    <row r="13" spans="1:10" x14ac:dyDescent="0.25">
      <c r="A13" s="22" t="s">
        <v>10</v>
      </c>
      <c r="B13" s="61">
        <v>13912000</v>
      </c>
      <c r="C13" s="6">
        <f>(B13*100)/(C22+100)</f>
        <v>13012814.51688336</v>
      </c>
      <c r="D13" s="6">
        <f>B13/C23*100</f>
        <v>3661052631.5789475</v>
      </c>
      <c r="E13" s="61">
        <v>15303200</v>
      </c>
      <c r="F13" s="6">
        <f t="shared" si="0"/>
        <v>13560151.542792436</v>
      </c>
      <c r="G13" s="6">
        <f>E13/F23*100</f>
        <v>980974358.97435904</v>
      </c>
      <c r="H13" s="61">
        <v>16833520</v>
      </c>
      <c r="I13" s="6">
        <f t="shared" si="1"/>
        <v>14170783.485722667</v>
      </c>
      <c r="J13" s="20">
        <f>(H13/I23*100)</f>
        <v>858853061.22448981</v>
      </c>
    </row>
    <row r="14" spans="1:10" x14ac:dyDescent="0.25">
      <c r="A14" s="22" t="s">
        <v>34</v>
      </c>
      <c r="B14" s="61">
        <v>13909700.700999999</v>
      </c>
      <c r="C14" s="6">
        <f>(B14*100)/(C22+100)</f>
        <v>13010663.830324572</v>
      </c>
      <c r="D14" s="6">
        <f>B14/C23*100</f>
        <v>3660447552.8947368</v>
      </c>
      <c r="E14" s="61">
        <v>15300670.77</v>
      </c>
      <c r="F14" s="6">
        <f t="shared" si="0"/>
        <v>13557910.394399513</v>
      </c>
      <c r="G14" s="6">
        <f>E14/F23*100</f>
        <v>980812228.84615386</v>
      </c>
      <c r="H14" s="61">
        <v>16830737.850000001</v>
      </c>
      <c r="I14" s="6">
        <f t="shared" si="1"/>
        <v>14168441.417915415</v>
      </c>
      <c r="J14" s="20">
        <f>(H14/I23*100)</f>
        <v>858711114.79591835</v>
      </c>
    </row>
    <row r="15" spans="1:10" x14ac:dyDescent="0.25">
      <c r="A15" s="22" t="s">
        <v>35</v>
      </c>
      <c r="B15" s="62">
        <v>-122399.8</v>
      </c>
      <c r="C15" s="6">
        <f>(B15*100)/(C22+100)</f>
        <v>-114488.63530072024</v>
      </c>
      <c r="D15" s="6">
        <f>B15/C23*100</f>
        <v>-32210473.684210528</v>
      </c>
      <c r="E15" s="62">
        <v>134639.78</v>
      </c>
      <c r="F15" s="6">
        <f t="shared" si="0"/>
        <v>119304.18608449437</v>
      </c>
      <c r="G15" s="6">
        <f>E15/F23*100</f>
        <v>8630755.128205128</v>
      </c>
      <c r="H15" s="62">
        <v>148103.76</v>
      </c>
      <c r="I15" s="6">
        <f t="shared" si="1"/>
        <v>124676.61644037807</v>
      </c>
      <c r="J15" s="20">
        <f>(H15/I23*100)</f>
        <v>7556314.2857142873</v>
      </c>
    </row>
    <row r="16" spans="1:10" x14ac:dyDescent="0.25">
      <c r="A16" s="22" t="s">
        <v>11</v>
      </c>
      <c r="B16" s="61">
        <v>-100000</v>
      </c>
      <c r="C16" s="6">
        <f>(B16*100)/(C22+100)</f>
        <v>-93536.619586568151</v>
      </c>
      <c r="D16" s="6">
        <f>B16/C23*100</f>
        <v>-26315789.473684207</v>
      </c>
      <c r="E16" s="61">
        <v>-100000</v>
      </c>
      <c r="F16" s="6">
        <f t="shared" si="0"/>
        <v>-88609.908664805</v>
      </c>
      <c r="G16" s="6">
        <f>E16/F23*100</f>
        <v>-6410256.41025641</v>
      </c>
      <c r="H16" s="61">
        <v>50000</v>
      </c>
      <c r="I16" s="6">
        <f t="shared" si="1"/>
        <v>42090.969344862715</v>
      </c>
      <c r="J16" s="20">
        <f>(H16/I23*100)</f>
        <v>2551020.4081632653</v>
      </c>
    </row>
    <row r="17" spans="1:10" x14ac:dyDescent="0.25">
      <c r="A17" s="22" t="s">
        <v>12</v>
      </c>
      <c r="B17" s="61">
        <v>0</v>
      </c>
      <c r="C17" s="6">
        <f>(B17*100)/(C22+100)</f>
        <v>0</v>
      </c>
      <c r="D17" s="6">
        <f>B17/C23*100</f>
        <v>0</v>
      </c>
      <c r="E17" s="61">
        <v>0</v>
      </c>
      <c r="F17" s="6">
        <f t="shared" si="0"/>
        <v>0</v>
      </c>
      <c r="G17" s="6">
        <f>E17/F23*100</f>
        <v>0</v>
      </c>
      <c r="H17" s="61">
        <v>0</v>
      </c>
      <c r="I17" s="6">
        <f t="shared" si="1"/>
        <v>0</v>
      </c>
      <c r="J17" s="20">
        <f>(H17/I23*100)</f>
        <v>0</v>
      </c>
    </row>
    <row r="18" spans="1:10" ht="15.75" thickBot="1" x14ac:dyDescent="0.3">
      <c r="A18" s="23" t="s">
        <v>13</v>
      </c>
      <c r="B18" s="63">
        <v>-800000</v>
      </c>
      <c r="C18" s="17">
        <f>(B18*100)/(C22+100)</f>
        <v>-748292.95669254521</v>
      </c>
      <c r="D18" s="17">
        <f>B18/C23*100</f>
        <v>-210526315.78947365</v>
      </c>
      <c r="E18" s="63">
        <v>-900000</v>
      </c>
      <c r="F18" s="17">
        <f t="shared" si="0"/>
        <v>-797489.17798324488</v>
      </c>
      <c r="G18" s="17">
        <f>E18/F23*100</f>
        <v>-57692307.692307688</v>
      </c>
      <c r="H18" s="63">
        <v>-850000</v>
      </c>
      <c r="I18" s="17">
        <f t="shared" si="1"/>
        <v>-715546.47886266606</v>
      </c>
      <c r="J18" s="21">
        <f>(H18/I23*100)</f>
        <v>-43367346.93877551</v>
      </c>
    </row>
    <row r="19" spans="1:10" x14ac:dyDescent="0.25">
      <c r="A19" s="5"/>
    </row>
    <row r="20" spans="1:10" ht="15.75" thickBot="1" x14ac:dyDescent="0.3">
      <c r="A20" s="82" t="s">
        <v>37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x14ac:dyDescent="0.25">
      <c r="A21" s="35" t="s">
        <v>19</v>
      </c>
      <c r="B21" s="79">
        <v>2017</v>
      </c>
      <c r="C21" s="79"/>
      <c r="D21" s="79"/>
      <c r="E21" s="80">
        <v>2018</v>
      </c>
      <c r="F21" s="79"/>
      <c r="G21" s="81"/>
      <c r="H21" s="79">
        <v>2019</v>
      </c>
      <c r="I21" s="79"/>
      <c r="J21" s="81"/>
    </row>
    <row r="22" spans="1:10" x14ac:dyDescent="0.25">
      <c r="A22" s="11" t="s">
        <v>38</v>
      </c>
      <c r="B22" s="8"/>
      <c r="C22" s="9">
        <f>'Cadastros (PIB)'!B3</f>
        <v>6.91</v>
      </c>
      <c r="D22" s="10"/>
      <c r="E22" s="11"/>
      <c r="F22" s="9">
        <f>'Cadastros (PIB)'!C3</f>
        <v>5.56</v>
      </c>
      <c r="G22" s="11"/>
      <c r="H22" s="8"/>
      <c r="I22" s="9">
        <f>'Cadastros (PIB)'!D3</f>
        <v>5.26</v>
      </c>
      <c r="J22" s="11"/>
    </row>
    <row r="23" spans="1:10" ht="15.75" thickBot="1" x14ac:dyDescent="0.3">
      <c r="A23" s="36" t="s">
        <v>2</v>
      </c>
      <c r="B23" s="12"/>
      <c r="C23" s="13">
        <f>'Cadastros (PIB)'!B4</f>
        <v>0.38</v>
      </c>
      <c r="D23" s="14"/>
      <c r="E23" s="15"/>
      <c r="F23" s="13">
        <f>'Cadastros (PIB)'!C4</f>
        <v>1.56</v>
      </c>
      <c r="G23" s="15"/>
      <c r="H23" s="12"/>
      <c r="I23" s="13">
        <f>'Cadastros (PIB)'!D4</f>
        <v>1.96</v>
      </c>
      <c r="J23" s="15"/>
    </row>
    <row r="25" spans="1:10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</row>
    <row r="32" spans="1:10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</row>
    <row r="33" spans="1:10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5" spans="1:10" x14ac:dyDescent="0.25">
      <c r="F35" s="4"/>
      <c r="G35" s="4"/>
      <c r="H35" s="4"/>
      <c r="I35" s="4"/>
      <c r="J35" s="4"/>
    </row>
    <row r="36" spans="1:10" x14ac:dyDescent="0.25">
      <c r="E36" s="18">
        <f>(E11*100)/(C22+100)</f>
        <v>14314095.968571696</v>
      </c>
      <c r="F36" s="18">
        <f>(E36*100)/(F22+100)</f>
        <v>13560151.542792436</v>
      </c>
      <c r="G36" s="18"/>
      <c r="H36" s="18">
        <f>(H11*100)/(C22+100)</f>
        <v>15745505.565428866</v>
      </c>
      <c r="I36" s="18">
        <f>(H36*100)/(F22+100)</f>
        <v>14916166.697071679</v>
      </c>
      <c r="J36" s="18">
        <f>(I36*100)/(I22+100)</f>
        <v>14170783.485722667</v>
      </c>
    </row>
    <row r="37" spans="1:10" x14ac:dyDescent="0.25">
      <c r="E37" s="18">
        <f>(E12*100)/(C22+100)</f>
        <v>14185792.713497335</v>
      </c>
      <c r="F37" s="18">
        <f>(E37*100)/(F22+100)</f>
        <v>13438606.20831502</v>
      </c>
      <c r="G37" s="18"/>
      <c r="H37" s="18">
        <f>(H12*100)/(C22+100)</f>
        <v>15604371.985782435</v>
      </c>
      <c r="I37" s="18">
        <f>(H37*100)/(F22+100)</f>
        <v>14782466.830032621</v>
      </c>
      <c r="J37" s="18">
        <f>(I37*100)/(I22+100)</f>
        <v>14043764.801475033</v>
      </c>
    </row>
    <row r="38" spans="1:10" x14ac:dyDescent="0.25">
      <c r="E38" s="18">
        <f>(E13*100)/(C22+100)</f>
        <v>14314095.968571696</v>
      </c>
      <c r="F38" s="18">
        <f>(E38*100)/(F22+100)</f>
        <v>13560151.542792436</v>
      </c>
      <c r="G38" s="18"/>
      <c r="H38" s="18">
        <f>(H13*100)/(C22+100)</f>
        <v>15745505.565428866</v>
      </c>
      <c r="I38" s="18">
        <f>(H38*100)/(F22+100)</f>
        <v>14916166.697071679</v>
      </c>
      <c r="J38" s="18">
        <f>(I38*100)/(I22+100)</f>
        <v>14170783.485722667</v>
      </c>
    </row>
    <row r="39" spans="1:10" x14ac:dyDescent="0.25">
      <c r="E39" s="18">
        <f>(E14*100)/(C22+100)</f>
        <v>14311730.212328127</v>
      </c>
      <c r="F39" s="18">
        <f>(E39*100)/(F22+100)</f>
        <v>13557910.394399513</v>
      </c>
      <c r="G39" s="18"/>
      <c r="H39" s="18">
        <f>(H14*100)/(C22+100)</f>
        <v>15742903.236367041</v>
      </c>
      <c r="I39" s="18">
        <f>(H39*100)/(F22+100)</f>
        <v>14913701.436497767</v>
      </c>
      <c r="J39" s="18">
        <f>(I39*100)/(I22+100)</f>
        <v>14168441.417915415</v>
      </c>
    </row>
    <row r="40" spans="1:10" x14ac:dyDescent="0.25">
      <c r="E40" s="18">
        <f>(E15*100)/(C22+100)</f>
        <v>125937.49883079226</v>
      </c>
      <c r="F40" s="18">
        <f>(E40*100)/(F22+100)</f>
        <v>119304.18608449437</v>
      </c>
      <c r="G40" s="18"/>
      <c r="H40" s="18">
        <f>(H15*100)/(C22+100)</f>
        <v>138531.25058460387</v>
      </c>
      <c r="I40" s="18">
        <f>(H40*100)/(F22+100)</f>
        <v>131234.60646514196</v>
      </c>
      <c r="J40" s="18">
        <f>(I40*100)/(I22+100)</f>
        <v>124676.61644037807</v>
      </c>
    </row>
    <row r="41" spans="1:10" x14ac:dyDescent="0.25">
      <c r="E41" s="18">
        <f>(E16*100)/(C22+100)</f>
        <v>-93536.619586568151</v>
      </c>
      <c r="F41" s="18">
        <f>(E41*100)/(F22+100)</f>
        <v>-88609.908664805</v>
      </c>
      <c r="G41" s="18"/>
      <c r="H41" s="18">
        <f>(H16*100)/(C22+100)</f>
        <v>46768.309793284076</v>
      </c>
      <c r="I41" s="18">
        <f>(H41*100)/(F22+100)</f>
        <v>44304.9543324025</v>
      </c>
      <c r="J41" s="18">
        <f>(I41*100)/(I22+100)</f>
        <v>42090.969344862715</v>
      </c>
    </row>
    <row r="42" spans="1:10" x14ac:dyDescent="0.25">
      <c r="E42" s="18">
        <f>(E17*100)/(C22+100)</f>
        <v>0</v>
      </c>
      <c r="F42" s="18">
        <f>(E42*100)/(F22+100)</f>
        <v>0</v>
      </c>
      <c r="G42" s="18"/>
      <c r="H42" s="18">
        <f>(H17*100)/(C22+100)</f>
        <v>0</v>
      </c>
      <c r="I42" s="18">
        <f>(H42*100)/(F22+100)</f>
        <v>0</v>
      </c>
      <c r="J42" s="18">
        <f>(I42*100)/(I22+100)</f>
        <v>0</v>
      </c>
    </row>
    <row r="43" spans="1:10" x14ac:dyDescent="0.25">
      <c r="E43" s="18">
        <f>(E18*100)/(C22+100)</f>
        <v>-841829.5762791133</v>
      </c>
      <c r="F43" s="18">
        <f>(E43*100)/(F22+100)</f>
        <v>-797489.17798324488</v>
      </c>
      <c r="G43" s="18"/>
      <c r="H43" s="18">
        <f>(H18*100)/(C22+100)</f>
        <v>-795061.26648582926</v>
      </c>
      <c r="I43" s="18">
        <f>(H43*100)/(F22+100)</f>
        <v>-753184.22365084232</v>
      </c>
      <c r="J43" s="18">
        <f>(I43*100)/(I22+100)</f>
        <v>-715546.47886266606</v>
      </c>
    </row>
    <row r="44" spans="1:10" x14ac:dyDescent="0.25">
      <c r="E44" s="7"/>
      <c r="F44" s="7"/>
      <c r="G44" s="7"/>
      <c r="H44" s="7"/>
      <c r="I44" s="7"/>
      <c r="J44" s="7"/>
    </row>
    <row r="45" spans="1:10" x14ac:dyDescent="0.25">
      <c r="E45" s="7"/>
      <c r="F45" s="7"/>
      <c r="G45" s="7"/>
      <c r="H45" s="7"/>
      <c r="I45" s="7"/>
      <c r="J45" s="7"/>
    </row>
    <row r="46" spans="1:10" x14ac:dyDescent="0.25">
      <c r="E46" s="7"/>
      <c r="F46" s="7"/>
      <c r="G46" s="7"/>
      <c r="H46" s="7"/>
      <c r="I46" s="7"/>
      <c r="J46" s="7"/>
    </row>
    <row r="47" spans="1:10" x14ac:dyDescent="0.25">
      <c r="E47" s="7"/>
      <c r="F47" s="7"/>
      <c r="G47" s="7"/>
      <c r="H47" s="7"/>
      <c r="I47" s="7"/>
      <c r="J47" s="7"/>
    </row>
    <row r="48" spans="1:10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mergeCells count="19"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  <mergeCell ref="E21:G21"/>
    <mergeCell ref="H21:J21"/>
    <mergeCell ref="A20:J20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K4" sqref="K4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8" style="1" customWidth="1"/>
    <col min="9" max="9" width="12.7109375" style="1" customWidth="1"/>
    <col min="10" max="10" width="6.85546875" style="1" customWidth="1"/>
    <col min="11" max="11" width="12.28515625" style="1" customWidth="1"/>
    <col min="12" max="12" width="7.7109375" style="1" customWidth="1"/>
    <col min="13" max="16384" width="9.140625" style="1"/>
  </cols>
  <sheetData>
    <row r="1" spans="1:12" x14ac:dyDescent="0.25">
      <c r="A1" s="83" t="str">
        <f>'Cadastros (PIB)'!A1</f>
        <v>MUNICIPIO DE UNIÃO DO OESTE - SC</v>
      </c>
      <c r="B1" s="83"/>
      <c r="C1" s="83"/>
      <c r="D1" s="83"/>
      <c r="E1" s="50"/>
      <c r="F1" s="50"/>
      <c r="G1" s="50"/>
      <c r="H1" s="50"/>
    </row>
    <row r="2" spans="1:12" x14ac:dyDescent="0.25">
      <c r="A2" s="1" t="s">
        <v>41</v>
      </c>
    </row>
    <row r="3" spans="1:12" x14ac:dyDescent="0.25">
      <c r="A3" s="1" t="s">
        <v>3</v>
      </c>
    </row>
    <row r="4" spans="1:12" x14ac:dyDescent="0.25">
      <c r="A4" s="1" t="s">
        <v>24</v>
      </c>
      <c r="K4" s="1" t="s">
        <v>43</v>
      </c>
    </row>
    <row r="6" spans="1:12" ht="15.75" thickBot="1" x14ac:dyDescent="0.3">
      <c r="A6" s="1" t="s">
        <v>5</v>
      </c>
    </row>
    <row r="7" spans="1:12" x14ac:dyDescent="0.25">
      <c r="A7" s="99" t="s">
        <v>6</v>
      </c>
      <c r="B7" s="101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1:12" ht="15.75" thickBot="1" x14ac:dyDescent="0.3">
      <c r="A8" s="100"/>
      <c r="B8" s="72" t="s">
        <v>27</v>
      </c>
      <c r="C8" s="72" t="s">
        <v>28</v>
      </c>
      <c r="D8" s="72" t="s">
        <v>26</v>
      </c>
      <c r="E8" s="72" t="s">
        <v>8</v>
      </c>
      <c r="F8" s="72" t="s">
        <v>26</v>
      </c>
      <c r="G8" s="72" t="s">
        <v>20</v>
      </c>
      <c r="H8" s="72" t="s">
        <v>26</v>
      </c>
      <c r="I8" s="72" t="s">
        <v>21</v>
      </c>
      <c r="J8" s="72" t="s">
        <v>26</v>
      </c>
      <c r="K8" s="72" t="s">
        <v>42</v>
      </c>
      <c r="L8" s="73" t="s">
        <v>26</v>
      </c>
    </row>
    <row r="9" spans="1:12" x14ac:dyDescent="0.25">
      <c r="A9" s="32" t="s">
        <v>9</v>
      </c>
      <c r="B9" s="64">
        <v>11345018</v>
      </c>
      <c r="C9" s="64">
        <v>12810000</v>
      </c>
      <c r="D9" s="37">
        <f>(C9/B9)*100-100</f>
        <v>12.912998463290236</v>
      </c>
      <c r="E9" s="64">
        <v>13730000</v>
      </c>
      <c r="F9" s="37">
        <f>(E9/C9)*100-100</f>
        <v>7.1818891491022754</v>
      </c>
      <c r="G9" s="37">
        <f>'Anexo I'!B11</f>
        <v>13912000</v>
      </c>
      <c r="H9" s="37">
        <f>(G9/E9)*100-100</f>
        <v>1.3255644573925736</v>
      </c>
      <c r="I9" s="37">
        <f>'Anexo I'!E11</f>
        <v>15303200</v>
      </c>
      <c r="J9" s="38">
        <f>(I9/G9)*100-100</f>
        <v>10.000000000000014</v>
      </c>
      <c r="K9" s="38">
        <f>'Anexo I'!H11</f>
        <v>16833520</v>
      </c>
      <c r="L9" s="38">
        <f>(K9/I9)*100-100</f>
        <v>10.000000000000014</v>
      </c>
    </row>
    <row r="10" spans="1:12" x14ac:dyDescent="0.25">
      <c r="A10" s="24" t="s">
        <v>36</v>
      </c>
      <c r="B10" s="65">
        <v>11270817</v>
      </c>
      <c r="C10" s="67">
        <v>12714195</v>
      </c>
      <c r="D10" s="27">
        <f t="shared" ref="D10:D16" si="0">(C10/B10)*100-100</f>
        <v>12.806329833941945</v>
      </c>
      <c r="E10" s="65">
        <v>13625383</v>
      </c>
      <c r="F10" s="27">
        <f t="shared" ref="F10:F16" si="1">(E10/C10)*100-100</f>
        <v>7.1666983241959201</v>
      </c>
      <c r="G10" s="27">
        <f>'Anexo I'!B12</f>
        <v>13787300.9</v>
      </c>
      <c r="H10" s="27">
        <f t="shared" ref="H10:H16" si="2">(G10/E10)*100-100</f>
        <v>1.1883548521168166</v>
      </c>
      <c r="I10" s="27">
        <f>'Anexo I'!E12</f>
        <v>15166030.99</v>
      </c>
      <c r="J10" s="45">
        <f t="shared" ref="J10:J16" si="3">(I10/G10)*100-100</f>
        <v>10.000000000000014</v>
      </c>
      <c r="K10" s="45">
        <f>'Anexo I'!H12</f>
        <v>16682634.09</v>
      </c>
      <c r="L10" s="45">
        <f t="shared" ref="L10:L16" si="4">(K10/I10)*100-100</f>
        <v>10.000000006593694</v>
      </c>
    </row>
    <row r="11" spans="1:12" x14ac:dyDescent="0.25">
      <c r="A11" s="24" t="s">
        <v>10</v>
      </c>
      <c r="B11" s="65">
        <v>11360018</v>
      </c>
      <c r="C11" s="67">
        <v>12810000</v>
      </c>
      <c r="D11" s="27">
        <f t="shared" si="0"/>
        <v>12.763905831839352</v>
      </c>
      <c r="E11" s="65">
        <v>13730000</v>
      </c>
      <c r="F11" s="27">
        <f t="shared" si="1"/>
        <v>7.1818891491022754</v>
      </c>
      <c r="G11" s="27">
        <f>'Anexo I'!B13</f>
        <v>13912000</v>
      </c>
      <c r="H11" s="27">
        <f t="shared" si="2"/>
        <v>1.3255644573925736</v>
      </c>
      <c r="I11" s="27">
        <f>'Anexo I'!E13</f>
        <v>15303200</v>
      </c>
      <c r="J11" s="45">
        <f t="shared" si="3"/>
        <v>10.000000000000014</v>
      </c>
      <c r="K11" s="45">
        <f>'Anexo I'!H13</f>
        <v>16833520</v>
      </c>
      <c r="L11" s="45">
        <f t="shared" si="4"/>
        <v>10.000000000000014</v>
      </c>
    </row>
    <row r="12" spans="1:12" x14ac:dyDescent="0.25">
      <c r="A12" s="24" t="s">
        <v>34</v>
      </c>
      <c r="B12" s="65">
        <v>10880018</v>
      </c>
      <c r="C12" s="67">
        <v>12363000</v>
      </c>
      <c r="D12" s="27">
        <f t="shared" si="0"/>
        <v>13.630326714533012</v>
      </c>
      <c r="E12" s="65">
        <v>13489999.25</v>
      </c>
      <c r="F12" s="27">
        <f t="shared" si="1"/>
        <v>9.1159043112513132</v>
      </c>
      <c r="G12" s="27">
        <f>'Anexo I'!B14</f>
        <v>13909700.700999999</v>
      </c>
      <c r="H12" s="27">
        <f t="shared" si="2"/>
        <v>3.1112044057378228</v>
      </c>
      <c r="I12" s="27">
        <f>'Anexo I'!E14</f>
        <v>15300670.77</v>
      </c>
      <c r="J12" s="45">
        <f t="shared" si="3"/>
        <v>9.9999999920918441</v>
      </c>
      <c r="K12" s="45">
        <f>'Anexo I'!H14</f>
        <v>16830737.850000001</v>
      </c>
      <c r="L12" s="45">
        <f t="shared" si="4"/>
        <v>10.000000019606986</v>
      </c>
    </row>
    <row r="13" spans="1:12" x14ac:dyDescent="0.25">
      <c r="A13" s="24" t="s">
        <v>35</v>
      </c>
      <c r="B13" s="65">
        <v>390799</v>
      </c>
      <c r="C13" s="67">
        <v>351195</v>
      </c>
      <c r="D13" s="27">
        <f t="shared" si="0"/>
        <v>-10.134109862103031</v>
      </c>
      <c r="E13" s="65">
        <v>135383.75</v>
      </c>
      <c r="F13" s="27">
        <f t="shared" si="1"/>
        <v>-61.450547416677345</v>
      </c>
      <c r="G13" s="27">
        <f>'Anexo I'!B15</f>
        <v>-122399.8</v>
      </c>
      <c r="H13" s="27">
        <f t="shared" si="2"/>
        <v>-190.40952108358647</v>
      </c>
      <c r="I13" s="27">
        <f>'Anexo I'!E15</f>
        <v>134639.78</v>
      </c>
      <c r="J13" s="45">
        <f t="shared" si="3"/>
        <v>-210</v>
      </c>
      <c r="K13" s="45">
        <f>'Anexo I'!H15</f>
        <v>148103.76</v>
      </c>
      <c r="L13" s="45">
        <f t="shared" si="4"/>
        <v>10.000001485445082</v>
      </c>
    </row>
    <row r="14" spans="1:12" x14ac:dyDescent="0.25">
      <c r="A14" s="24" t="s">
        <v>11</v>
      </c>
      <c r="B14" s="65">
        <v>592604.74</v>
      </c>
      <c r="C14" s="67">
        <v>-400000</v>
      </c>
      <c r="D14" s="27">
        <f t="shared" si="0"/>
        <v>-167.49861636273783</v>
      </c>
      <c r="E14" s="65">
        <v>-300000</v>
      </c>
      <c r="F14" s="27">
        <f t="shared" si="1"/>
        <v>-25</v>
      </c>
      <c r="G14" s="27">
        <f>'Anexo I'!B16</f>
        <v>-100000</v>
      </c>
      <c r="H14" s="27">
        <f t="shared" si="2"/>
        <v>-66.666666666666671</v>
      </c>
      <c r="I14" s="27">
        <f>'Anexo I'!E16</f>
        <v>-100000</v>
      </c>
      <c r="J14" s="45">
        <f t="shared" si="3"/>
        <v>0</v>
      </c>
      <c r="K14" s="45">
        <f>'Anexo I'!H16</f>
        <v>50000</v>
      </c>
      <c r="L14" s="45">
        <f t="shared" si="4"/>
        <v>-150</v>
      </c>
    </row>
    <row r="15" spans="1:12" x14ac:dyDescent="0.25">
      <c r="A15" s="24" t="s">
        <v>12</v>
      </c>
      <c r="B15" s="65">
        <v>600000</v>
      </c>
      <c r="C15" s="67">
        <v>200000</v>
      </c>
      <c r="D15" s="27">
        <f t="shared" si="0"/>
        <v>-66.666666666666671</v>
      </c>
      <c r="E15" s="65">
        <v>400000</v>
      </c>
      <c r="F15" s="27">
        <f t="shared" si="1"/>
        <v>100</v>
      </c>
      <c r="G15" s="27">
        <f>'Anexo I'!B17</f>
        <v>0</v>
      </c>
      <c r="H15" s="27">
        <f t="shared" si="2"/>
        <v>-100</v>
      </c>
      <c r="I15" s="27">
        <f>'Anexo I'!E17</f>
        <v>0</v>
      </c>
      <c r="J15" s="45" t="e">
        <f t="shared" si="3"/>
        <v>#DIV/0!</v>
      </c>
      <c r="K15" s="45">
        <f>'Anexo I'!H17</f>
        <v>0</v>
      </c>
      <c r="L15" s="45" t="e">
        <f t="shared" si="4"/>
        <v>#DIV/0!</v>
      </c>
    </row>
    <row r="16" spans="1:12" ht="15.75" thickBot="1" x14ac:dyDescent="0.3">
      <c r="A16" s="26" t="s">
        <v>13</v>
      </c>
      <c r="B16" s="66">
        <v>400000</v>
      </c>
      <c r="C16" s="68">
        <v>100000</v>
      </c>
      <c r="D16" s="44">
        <f t="shared" si="0"/>
        <v>-75</v>
      </c>
      <c r="E16" s="66">
        <v>-600000</v>
      </c>
      <c r="F16" s="44">
        <f t="shared" si="1"/>
        <v>-700</v>
      </c>
      <c r="G16" s="44">
        <f>'Anexo I'!B18</f>
        <v>-800000</v>
      </c>
      <c r="H16" s="44">
        <f t="shared" si="2"/>
        <v>33.333333333333314</v>
      </c>
      <c r="I16" s="44">
        <f>'Anexo I'!E18</f>
        <v>-900000</v>
      </c>
      <c r="J16" s="46">
        <f t="shared" si="3"/>
        <v>12.5</v>
      </c>
      <c r="K16" s="46">
        <f>'Anexo I'!H18</f>
        <v>-850000</v>
      </c>
      <c r="L16" s="46">
        <f t="shared" si="4"/>
        <v>-5.5555555555555571</v>
      </c>
    </row>
    <row r="17" spans="1:12" ht="15.75" thickBot="1" x14ac:dyDescent="0.3">
      <c r="A17" s="4"/>
    </row>
    <row r="18" spans="1:12" x14ac:dyDescent="0.25">
      <c r="A18" s="99" t="s">
        <v>6</v>
      </c>
      <c r="B18" s="101" t="s">
        <v>29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2"/>
    </row>
    <row r="19" spans="1:12" ht="15.75" thickBot="1" x14ac:dyDescent="0.3">
      <c r="A19" s="100"/>
      <c r="B19" s="72" t="s">
        <v>27</v>
      </c>
      <c r="C19" s="72" t="s">
        <v>28</v>
      </c>
      <c r="D19" s="72" t="s">
        <v>26</v>
      </c>
      <c r="E19" s="72" t="s">
        <v>8</v>
      </c>
      <c r="F19" s="72" t="s">
        <v>26</v>
      </c>
      <c r="G19" s="72" t="s">
        <v>20</v>
      </c>
      <c r="H19" s="72" t="s">
        <v>26</v>
      </c>
      <c r="I19" s="72" t="s">
        <v>21</v>
      </c>
      <c r="J19" s="72" t="s">
        <v>26</v>
      </c>
      <c r="K19" s="72" t="s">
        <v>42</v>
      </c>
      <c r="L19" s="73" t="s">
        <v>26</v>
      </c>
    </row>
    <row r="20" spans="1:12" x14ac:dyDescent="0.25">
      <c r="A20" s="32" t="s">
        <v>9</v>
      </c>
      <c r="B20" s="28">
        <f t="shared" ref="B20:C27" si="5">B9</f>
        <v>11345018</v>
      </c>
      <c r="C20" s="28">
        <f t="shared" si="5"/>
        <v>12810000</v>
      </c>
      <c r="D20" s="37">
        <f>(C20/B20)*100-100</f>
        <v>12.912998463290236</v>
      </c>
      <c r="E20" s="37">
        <f t="shared" ref="E20:E27" si="6">E9</f>
        <v>13730000</v>
      </c>
      <c r="F20" s="37">
        <f>(E20/C20)*100-100</f>
        <v>7.1818891491022754</v>
      </c>
      <c r="G20" s="37">
        <f>'Anexo I'!C11</f>
        <v>13012814.51688336</v>
      </c>
      <c r="H20" s="37">
        <f>(G20/E20)*100-100</f>
        <v>-5.2234922295458119</v>
      </c>
      <c r="I20" s="37">
        <f>'Anexo I'!F11</f>
        <v>13560151.542792436</v>
      </c>
      <c r="J20" s="38">
        <f>(I20/G20)*100-100</f>
        <v>4.2061386888972976</v>
      </c>
      <c r="K20" s="38">
        <f>'Anexo I'!I11</f>
        <v>14170783.485722667</v>
      </c>
      <c r="L20" s="38">
        <f>(K20/I20)*100-100</f>
        <v>4.5031350940528228</v>
      </c>
    </row>
    <row r="21" spans="1:12" x14ac:dyDescent="0.25">
      <c r="A21" s="24" t="s">
        <v>33</v>
      </c>
      <c r="B21" s="25">
        <f t="shared" si="5"/>
        <v>11270817</v>
      </c>
      <c r="C21" s="25">
        <f t="shared" si="5"/>
        <v>12714195</v>
      </c>
      <c r="D21" s="39">
        <f t="shared" ref="D21:D26" si="7">(C21/B21)*100-100</f>
        <v>12.806329833941945</v>
      </c>
      <c r="E21" s="39">
        <f t="shared" si="6"/>
        <v>13625383</v>
      </c>
      <c r="F21" s="39">
        <f t="shared" ref="F21:F26" si="8">(E21/C21)*100-100</f>
        <v>7.1666983241959201</v>
      </c>
      <c r="G21" s="39">
        <f>'Anexo I'!C12</f>
        <v>12896175.194088487</v>
      </c>
      <c r="H21" s="39">
        <f t="shared" ref="H21:H27" si="9">(G21/E21)*100-100</f>
        <v>-5.3518334560688174</v>
      </c>
      <c r="I21" s="39">
        <f>'Anexo I'!F12</f>
        <v>13438606.20831502</v>
      </c>
      <c r="J21" s="40">
        <f t="shared" ref="J21:J27" si="10">(I21/G21)*100-100</f>
        <v>4.2061386888972976</v>
      </c>
      <c r="K21" s="40">
        <f>'Anexo I'!I12</f>
        <v>14043764.801475033</v>
      </c>
      <c r="L21" s="40">
        <f t="shared" ref="L21:L27" si="11">(K21/I21)*100-100</f>
        <v>4.5031351003169959</v>
      </c>
    </row>
    <row r="22" spans="1:12" x14ac:dyDescent="0.25">
      <c r="A22" s="24" t="s">
        <v>10</v>
      </c>
      <c r="B22" s="25">
        <f t="shared" si="5"/>
        <v>11360018</v>
      </c>
      <c r="C22" s="25">
        <f t="shared" si="5"/>
        <v>12810000</v>
      </c>
      <c r="D22" s="39">
        <f t="shared" si="7"/>
        <v>12.763905831839352</v>
      </c>
      <c r="E22" s="39">
        <f t="shared" si="6"/>
        <v>13730000</v>
      </c>
      <c r="F22" s="39">
        <f t="shared" si="8"/>
        <v>7.1818891491022754</v>
      </c>
      <c r="G22" s="39">
        <f>'Anexo I'!C13</f>
        <v>13012814.51688336</v>
      </c>
      <c r="H22" s="39">
        <f t="shared" si="9"/>
        <v>-5.2234922295458119</v>
      </c>
      <c r="I22" s="39">
        <f>'Anexo I'!F13</f>
        <v>13560151.542792436</v>
      </c>
      <c r="J22" s="40">
        <f t="shared" si="10"/>
        <v>4.2061386888972976</v>
      </c>
      <c r="K22" s="40">
        <f>'Anexo I'!I13</f>
        <v>14170783.485722667</v>
      </c>
      <c r="L22" s="40">
        <f t="shared" si="11"/>
        <v>4.5031350940528228</v>
      </c>
    </row>
    <row r="23" spans="1:12" x14ac:dyDescent="0.25">
      <c r="A23" s="24" t="s">
        <v>34</v>
      </c>
      <c r="B23" s="25">
        <f t="shared" si="5"/>
        <v>10880018</v>
      </c>
      <c r="C23" s="25">
        <f t="shared" si="5"/>
        <v>12363000</v>
      </c>
      <c r="D23" s="39">
        <f t="shared" si="7"/>
        <v>13.630326714533012</v>
      </c>
      <c r="E23" s="39">
        <f t="shared" si="6"/>
        <v>13489999.25</v>
      </c>
      <c r="F23" s="39">
        <f t="shared" si="8"/>
        <v>9.1159043112513132</v>
      </c>
      <c r="G23" s="39">
        <f>'Anexo I'!C14</f>
        <v>13010663.830324572</v>
      </c>
      <c r="H23" s="39">
        <f t="shared" si="9"/>
        <v>-3.5532649838763319</v>
      </c>
      <c r="I23" s="39">
        <f>'Anexo I'!F14</f>
        <v>13557910.394399513</v>
      </c>
      <c r="J23" s="40">
        <f t="shared" si="10"/>
        <v>4.2061386814056902</v>
      </c>
      <c r="K23" s="40">
        <f>'Anexo I'!I14</f>
        <v>14168441.417915415</v>
      </c>
      <c r="L23" s="40">
        <f t="shared" si="11"/>
        <v>4.5031351126800558</v>
      </c>
    </row>
    <row r="24" spans="1:12" x14ac:dyDescent="0.25">
      <c r="A24" s="24" t="s">
        <v>35</v>
      </c>
      <c r="B24" s="25">
        <f t="shared" si="5"/>
        <v>390799</v>
      </c>
      <c r="C24" s="25">
        <f t="shared" si="5"/>
        <v>351195</v>
      </c>
      <c r="D24" s="39">
        <f t="shared" si="7"/>
        <v>-10.134109862103031</v>
      </c>
      <c r="E24" s="39">
        <f t="shared" si="6"/>
        <v>135383.75</v>
      </c>
      <c r="F24" s="39">
        <f t="shared" si="8"/>
        <v>-61.450547416677345</v>
      </c>
      <c r="G24" s="39">
        <f>'Anexo I'!C15</f>
        <v>-114488.63530072024</v>
      </c>
      <c r="H24" s="39">
        <f t="shared" si="9"/>
        <v>-184.56600980599239</v>
      </c>
      <c r="I24" s="39">
        <f>'Anexo I'!F15</f>
        <v>119304.18608449437</v>
      </c>
      <c r="J24" s="40">
        <f t="shared" si="10"/>
        <v>-204.20613868889728</v>
      </c>
      <c r="K24" s="40">
        <f>'Anexo I'!I15</f>
        <v>124676.61644037807</v>
      </c>
      <c r="L24" s="40">
        <f t="shared" si="11"/>
        <v>4.5031365052679746</v>
      </c>
    </row>
    <row r="25" spans="1:12" x14ac:dyDescent="0.25">
      <c r="A25" s="24" t="s">
        <v>11</v>
      </c>
      <c r="B25" s="25">
        <f t="shared" si="5"/>
        <v>592604.74</v>
      </c>
      <c r="C25" s="25">
        <f t="shared" si="5"/>
        <v>-400000</v>
      </c>
      <c r="D25" s="39">
        <f t="shared" si="7"/>
        <v>-167.49861636273783</v>
      </c>
      <c r="E25" s="39">
        <f t="shared" si="6"/>
        <v>-300000</v>
      </c>
      <c r="F25" s="39">
        <f t="shared" si="8"/>
        <v>-25</v>
      </c>
      <c r="G25" s="39">
        <f>'Anexo I'!C16</f>
        <v>-93536.619586568151</v>
      </c>
      <c r="H25" s="39">
        <f t="shared" si="9"/>
        <v>-68.821126804477288</v>
      </c>
      <c r="I25" s="39">
        <f>'Anexo I'!F16</f>
        <v>-88609.908664805</v>
      </c>
      <c r="J25" s="40">
        <f t="shared" si="10"/>
        <v>-5.2671466464569932</v>
      </c>
      <c r="K25" s="40">
        <f>'Anexo I'!I16</f>
        <v>42090.969344862715</v>
      </c>
      <c r="L25" s="40">
        <f t="shared" si="11"/>
        <v>-147.50142504275129</v>
      </c>
    </row>
    <row r="26" spans="1:12" x14ac:dyDescent="0.25">
      <c r="A26" s="24" t="s">
        <v>12</v>
      </c>
      <c r="B26" s="25">
        <f t="shared" si="5"/>
        <v>600000</v>
      </c>
      <c r="C26" s="25">
        <f t="shared" si="5"/>
        <v>200000</v>
      </c>
      <c r="D26" s="39">
        <f t="shared" si="7"/>
        <v>-66.666666666666671</v>
      </c>
      <c r="E26" s="39">
        <f t="shared" si="6"/>
        <v>400000</v>
      </c>
      <c r="F26" s="39">
        <f t="shared" si="8"/>
        <v>100</v>
      </c>
      <c r="G26" s="39">
        <f>'Anexo I'!C17</f>
        <v>0</v>
      </c>
      <c r="H26" s="39">
        <f t="shared" si="9"/>
        <v>-100</v>
      </c>
      <c r="I26" s="39">
        <f>'Anexo I'!F17</f>
        <v>0</v>
      </c>
      <c r="J26" s="40" t="e">
        <f t="shared" si="10"/>
        <v>#DIV/0!</v>
      </c>
      <c r="K26" s="40">
        <f>'Anexo I'!I17</f>
        <v>0</v>
      </c>
      <c r="L26" s="40" t="e">
        <f t="shared" si="11"/>
        <v>#DIV/0!</v>
      </c>
    </row>
    <row r="27" spans="1:12" ht="15.75" thickBot="1" x14ac:dyDescent="0.3">
      <c r="A27" s="26" t="s">
        <v>13</v>
      </c>
      <c r="B27" s="31">
        <f t="shared" si="5"/>
        <v>400000</v>
      </c>
      <c r="C27" s="31">
        <f t="shared" si="5"/>
        <v>100000</v>
      </c>
      <c r="D27" s="41">
        <f>(C27/B27)*100-100</f>
        <v>-75</v>
      </c>
      <c r="E27" s="41">
        <f t="shared" si="6"/>
        <v>-600000</v>
      </c>
      <c r="F27" s="41">
        <f>(E27/C27)*100-100</f>
        <v>-700</v>
      </c>
      <c r="G27" s="41">
        <f>'Anexo I'!C18</f>
        <v>-748292.95669254521</v>
      </c>
      <c r="H27" s="41">
        <f t="shared" si="9"/>
        <v>24.715492782090863</v>
      </c>
      <c r="I27" s="41">
        <f>'Anexo I'!F18</f>
        <v>-797489.17798324488</v>
      </c>
      <c r="J27" s="42">
        <f t="shared" si="10"/>
        <v>6.5744600227358774</v>
      </c>
      <c r="K27" s="42">
        <f>'Anexo I'!I18</f>
        <v>-715546.47886266606</v>
      </c>
      <c r="L27" s="42">
        <f t="shared" si="11"/>
        <v>-10.275086030358707</v>
      </c>
    </row>
    <row r="28" spans="1:12" ht="15.75" thickBot="1" x14ac:dyDescent="0.3"/>
    <row r="29" spans="1:12" x14ac:dyDescent="0.25">
      <c r="A29" s="96" t="s">
        <v>30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x14ac:dyDescent="0.25">
      <c r="A30" s="29" t="s">
        <v>32</v>
      </c>
      <c r="B30" s="43" t="s">
        <v>27</v>
      </c>
      <c r="C30" s="97" t="s">
        <v>28</v>
      </c>
      <c r="D30" s="97"/>
      <c r="E30" s="97" t="s">
        <v>8</v>
      </c>
      <c r="F30" s="97"/>
      <c r="G30" s="97" t="s">
        <v>20</v>
      </c>
      <c r="H30" s="97"/>
      <c r="I30" s="97" t="s">
        <v>21</v>
      </c>
      <c r="J30" s="97"/>
      <c r="K30" s="97" t="s">
        <v>42</v>
      </c>
      <c r="L30" s="98"/>
    </row>
    <row r="31" spans="1:12" ht="15.75" thickBot="1" x14ac:dyDescent="0.3">
      <c r="A31" s="30" t="s">
        <v>31</v>
      </c>
      <c r="B31" s="69">
        <v>6.41</v>
      </c>
      <c r="C31" s="70">
        <v>10.67</v>
      </c>
      <c r="D31" s="71"/>
      <c r="E31" s="70">
        <v>7</v>
      </c>
      <c r="F31" s="47"/>
      <c r="G31" s="48">
        <f>'Anexo I'!C22</f>
        <v>6.91</v>
      </c>
      <c r="H31" s="47"/>
      <c r="I31" s="48">
        <f>'Anexo I'!F22</f>
        <v>5.56</v>
      </c>
      <c r="J31" s="47"/>
      <c r="K31" s="48">
        <f>'Anexo I'!I22</f>
        <v>5.26</v>
      </c>
      <c r="L31" s="49"/>
    </row>
  </sheetData>
  <mergeCells count="11">
    <mergeCell ref="A7:A8"/>
    <mergeCell ref="B7:L7"/>
    <mergeCell ref="A1:D1"/>
    <mergeCell ref="A18:A19"/>
    <mergeCell ref="B18:L18"/>
    <mergeCell ref="A29:L29"/>
    <mergeCell ref="C30:D30"/>
    <mergeCell ref="E30:F30"/>
    <mergeCell ref="G30:H30"/>
    <mergeCell ref="I30:J30"/>
    <mergeCell ref="K30:L30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JURIDICO</cp:lastModifiedBy>
  <cp:lastPrinted>2016-09-09T18:11:24Z</cp:lastPrinted>
  <dcterms:created xsi:type="dcterms:W3CDTF">2015-08-21T18:40:30Z</dcterms:created>
  <dcterms:modified xsi:type="dcterms:W3CDTF">2016-09-09T18:12:56Z</dcterms:modified>
</cp:coreProperties>
</file>